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5" windowHeight="462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69" i="1"/>
  <c r="C53"/>
  <c r="B31"/>
  <c r="B68"/>
  <c r="C44"/>
  <c r="C34"/>
  <c r="C35"/>
  <c r="C49"/>
  <c r="B41"/>
  <c r="B16"/>
  <c r="B52"/>
  <c r="B53"/>
  <c r="B35"/>
  <c r="B61"/>
  <c r="B57"/>
  <c r="B46"/>
  <c r="B28"/>
  <c r="B37"/>
  <c r="B19"/>
  <c r="B23"/>
  <c r="B22"/>
  <c r="C19"/>
  <c r="C23" s="1"/>
  <c r="C28" s="1"/>
  <c r="C37" s="1"/>
  <c r="G8"/>
  <c r="G7"/>
  <c r="G6"/>
  <c r="G5"/>
  <c r="C45" l="1"/>
  <c r="B45" s="1"/>
  <c r="C47"/>
  <c r="C56"/>
  <c r="C65" s="1"/>
  <c r="B34"/>
  <c r="C52"/>
  <c r="C40"/>
  <c r="B44"/>
  <c r="B56" s="1"/>
  <c r="B65" s="1"/>
  <c r="B40" l="1"/>
  <c r="C31"/>
  <c r="C26" s="1"/>
  <c r="B26" s="1"/>
  <c r="C41"/>
  <c r="B47"/>
  <c r="B62" s="1"/>
  <c r="C62"/>
  <c r="B49" l="1"/>
  <c r="B27"/>
  <c r="C57"/>
  <c r="C46"/>
  <c r="C61" s="1"/>
  <c r="C27" l="1"/>
  <c r="C36" s="1"/>
  <c r="C48" s="1"/>
  <c r="C60" s="1"/>
  <c r="B36"/>
  <c r="B48" s="1"/>
  <c r="B60" s="1"/>
  <c r="B70" l="1"/>
  <c r="B71" s="1"/>
  <c r="B72" s="1"/>
</calcChain>
</file>

<file path=xl/sharedStrings.xml><?xml version="1.0" encoding="utf-8"?>
<sst xmlns="http://schemas.openxmlformats.org/spreadsheetml/2006/main" count="96" uniqueCount="48">
  <si>
    <t xml:space="preserve">Ácido Succínico </t>
  </si>
  <si>
    <t>Espécie Química</t>
  </si>
  <si>
    <t>Massa Molar (g/mol)</t>
  </si>
  <si>
    <t>Densidade (kg/L)</t>
  </si>
  <si>
    <t>Ácido Succínico</t>
  </si>
  <si>
    <t>Acetato</t>
  </si>
  <si>
    <t>Hidratos</t>
  </si>
  <si>
    <t>CaO</t>
  </si>
  <si>
    <t>Oxido</t>
  </si>
  <si>
    <t>Ácido Sulfúrico</t>
  </si>
  <si>
    <t>Água</t>
  </si>
  <si>
    <t>Vazão</t>
  </si>
  <si>
    <t>Volumétrica</t>
  </si>
  <si>
    <t>Molar</t>
  </si>
  <si>
    <t>Mássica</t>
  </si>
  <si>
    <t>Succinato</t>
  </si>
  <si>
    <t>mmm/dia</t>
  </si>
  <si>
    <t>mmm/h</t>
  </si>
  <si>
    <t>L/h</t>
  </si>
  <si>
    <t>Kg/h</t>
  </si>
  <si>
    <t>Kg.mol/h</t>
  </si>
  <si>
    <t>Corrente 1</t>
  </si>
  <si>
    <t>Vazão Mássica (Kg/h)</t>
  </si>
  <si>
    <t>Vazão Molar (Kg.mol/h)</t>
  </si>
  <si>
    <t>Corrente 2</t>
  </si>
  <si>
    <t>Corrente 3</t>
  </si>
  <si>
    <t>Corrente 4</t>
  </si>
  <si>
    <t>Succinato de Cálcio</t>
  </si>
  <si>
    <t>Óxido</t>
  </si>
  <si>
    <t>Corrente 5</t>
  </si>
  <si>
    <t>Ácido Sulfurico</t>
  </si>
  <si>
    <t>Corrente 6</t>
  </si>
  <si>
    <t>Sulfato de Calcio</t>
  </si>
  <si>
    <t>Corrente 7</t>
  </si>
  <si>
    <t>Sulfato de Cálcio</t>
  </si>
  <si>
    <t>Corrente 8</t>
  </si>
  <si>
    <t>Corrente 9</t>
  </si>
  <si>
    <t>Ácido Súlfurico</t>
  </si>
  <si>
    <t>Corrente 10</t>
  </si>
  <si>
    <t>Rendimeto</t>
  </si>
  <si>
    <t>Entrada</t>
  </si>
  <si>
    <t>Saída</t>
  </si>
  <si>
    <t>%</t>
  </si>
  <si>
    <t>Razão</t>
  </si>
  <si>
    <t>Diferença</t>
  </si>
  <si>
    <t>Corrente 11</t>
  </si>
  <si>
    <t>Corrente 12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</si>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</sst>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6" xfId="0" applyFill="1" applyBorder="1"/>
    <xf numFmtId="0" fontId="0" fillId="0" borderId="5" xfId="0" applyFill="1" applyBorder="1"/>
    <xf numFmtId="0" fontId="0" fillId="0" borderId="6" xfId="0" applyBorder="1" applyAlignment="1">
      <alignment vertical="center"/>
    </xf>
    <xf numFmtId="0" fontId="0" fillId="0" borderId="2" xfId="0" applyFill="1" applyBorder="1"/>
    <xf numFmtId="0" fontId="0" fillId="0" borderId="13" xfId="0" applyBorder="1"/>
    <xf numFmtId="0" fontId="1" fillId="2" borderId="6" xfId="0" applyFon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54" workbookViewId="0">
      <selection activeCell="D69" sqref="D69"/>
    </sheetView>
  </sheetViews>
  <sheetFormatPr defaultRowHeight="15"/>
  <cols>
    <col min="1" max="1" width="18.140625" bestFit="1" customWidth="1"/>
    <col min="2" max="2" width="19.85546875" bestFit="1" customWidth="1"/>
    <col min="3" max="3" width="22.28515625" bestFit="1" customWidth="1"/>
    <col min="5" max="5" width="14.5703125" bestFit="1" customWidth="1"/>
    <col min="6" max="6" width="11.85546875" bestFit="1" customWidth="1"/>
    <col min="7" max="7" width="15" bestFit="1" customWidth="1"/>
  </cols>
  <sheetData>
    <row r="1" spans="1:8">
      <c r="A1" s="2" t="s">
        <v>0</v>
      </c>
    </row>
    <row r="2" spans="1:8">
      <c r="A2" s="2"/>
    </row>
    <row r="3" spans="1:8">
      <c r="A3" s="7" t="s">
        <v>1</v>
      </c>
      <c r="B3" s="7" t="s">
        <v>2</v>
      </c>
      <c r="C3" s="7" t="s">
        <v>3</v>
      </c>
      <c r="E3" s="9" t="s">
        <v>4</v>
      </c>
      <c r="F3" s="8" t="s">
        <v>11</v>
      </c>
    </row>
    <row r="4" spans="1:8">
      <c r="A4" t="s">
        <v>4</v>
      </c>
      <c r="B4" s="4">
        <v>118</v>
      </c>
      <c r="C4" s="4">
        <v>1.56</v>
      </c>
      <c r="F4" s="4" t="s">
        <v>12</v>
      </c>
      <c r="G4" s="3">
        <v>1200</v>
      </c>
      <c r="H4" s="10" t="s">
        <v>16</v>
      </c>
    </row>
    <row r="5" spans="1:8">
      <c r="A5" t="s">
        <v>15</v>
      </c>
      <c r="B5" s="5">
        <v>116</v>
      </c>
      <c r="C5" s="5"/>
      <c r="F5" s="5"/>
      <c r="G5" s="2">
        <f>G4/24</f>
        <v>50</v>
      </c>
      <c r="H5" s="11" t="s">
        <v>17</v>
      </c>
    </row>
    <row r="6" spans="1:8">
      <c r="A6" t="s">
        <v>5</v>
      </c>
      <c r="B6" s="5">
        <v>59</v>
      </c>
      <c r="C6" s="5"/>
      <c r="F6" s="6"/>
      <c r="G6" s="1">
        <f>G5*1000</f>
        <v>50000</v>
      </c>
      <c r="H6" s="11" t="s">
        <v>18</v>
      </c>
    </row>
    <row r="7" spans="1:8">
      <c r="A7" t="s">
        <v>27</v>
      </c>
      <c r="B7" s="5">
        <v>156</v>
      </c>
      <c r="C7" s="5"/>
      <c r="F7" s="14" t="s">
        <v>14</v>
      </c>
      <c r="G7" s="15">
        <f>C4*G6</f>
        <v>78000</v>
      </c>
      <c r="H7" s="16" t="s">
        <v>19</v>
      </c>
    </row>
    <row r="8" spans="1:8">
      <c r="A8" t="s">
        <v>7</v>
      </c>
      <c r="B8" s="5">
        <v>56</v>
      </c>
      <c r="C8" s="5"/>
      <c r="F8" s="14" t="s">
        <v>13</v>
      </c>
      <c r="G8" s="12">
        <f>G7/B4</f>
        <v>661.01694915254234</v>
      </c>
      <c r="H8" s="13" t="s">
        <v>20</v>
      </c>
    </row>
    <row r="9" spans="1:8">
      <c r="A9" t="s">
        <v>8</v>
      </c>
      <c r="B9" s="5">
        <v>16</v>
      </c>
      <c r="C9" s="5"/>
      <c r="G9" s="2"/>
    </row>
    <row r="10" spans="1:8">
      <c r="A10" t="s">
        <v>9</v>
      </c>
      <c r="B10" s="5">
        <v>98</v>
      </c>
      <c r="C10" s="5"/>
    </row>
    <row r="11" spans="1:8">
      <c r="A11" s="2" t="s">
        <v>10</v>
      </c>
      <c r="B11" s="5">
        <v>18</v>
      </c>
      <c r="C11" s="5"/>
    </row>
    <row r="12" spans="1:8">
      <c r="A12" s="18" t="s">
        <v>32</v>
      </c>
      <c r="B12" s="6">
        <v>136</v>
      </c>
      <c r="C12" s="6"/>
    </row>
    <row r="15" spans="1:8">
      <c r="A15" s="7" t="s">
        <v>21</v>
      </c>
      <c r="B15" s="14" t="s">
        <v>22</v>
      </c>
      <c r="C15" s="14" t="s">
        <v>23</v>
      </c>
    </row>
    <row r="16" spans="1:8">
      <c r="A16" s="14" t="s">
        <v>6</v>
      </c>
      <c r="B16" s="14">
        <f>B26/0.75</f>
        <v>102237.28813559322</v>
      </c>
      <c r="C16" s="19" t="s">
        <v>47</v>
      </c>
    </row>
    <row r="18" spans="1:3">
      <c r="A18" s="7" t="s">
        <v>24</v>
      </c>
      <c r="B18" s="14" t="s">
        <v>22</v>
      </c>
      <c r="C18" s="14" t="s">
        <v>23</v>
      </c>
    </row>
    <row r="19" spans="1:3">
      <c r="A19" s="14" t="s">
        <v>10</v>
      </c>
      <c r="B19" s="14">
        <f>B16*25</f>
        <v>2555932.2033898304</v>
      </c>
      <c r="C19" s="14">
        <f>B19/B11</f>
        <v>141996.23352165724</v>
      </c>
    </row>
    <row r="21" spans="1:3">
      <c r="A21" s="7" t="s">
        <v>25</v>
      </c>
      <c r="B21" s="14" t="s">
        <v>22</v>
      </c>
      <c r="C21" s="14" t="s">
        <v>23</v>
      </c>
    </row>
    <row r="22" spans="1:3">
      <c r="A22" s="14" t="s">
        <v>6</v>
      </c>
      <c r="B22" s="14">
        <f>B16</f>
        <v>102237.28813559322</v>
      </c>
      <c r="C22" s="14"/>
    </row>
    <row r="23" spans="1:3">
      <c r="A23" s="14" t="s">
        <v>10</v>
      </c>
      <c r="B23" s="14">
        <f>B19</f>
        <v>2555932.2033898304</v>
      </c>
      <c r="C23" s="14">
        <f>C19</f>
        <v>141996.23352165724</v>
      </c>
    </row>
    <row r="25" spans="1:3">
      <c r="A25" s="7" t="s">
        <v>26</v>
      </c>
      <c r="B25" s="14" t="s">
        <v>22</v>
      </c>
      <c r="C25" s="14" t="s">
        <v>23</v>
      </c>
    </row>
    <row r="26" spans="1:3">
      <c r="A26" s="14" t="s">
        <v>15</v>
      </c>
      <c r="B26" s="14">
        <f>B5*C26</f>
        <v>76677.96610169491</v>
      </c>
      <c r="C26" s="14">
        <f>C31</f>
        <v>661.01694915254234</v>
      </c>
    </row>
    <row r="27" spans="1:3">
      <c r="A27" s="14" t="s">
        <v>5</v>
      </c>
      <c r="B27" s="14">
        <f>B16*0.25</f>
        <v>25559.322033898305</v>
      </c>
      <c r="C27" s="14">
        <f>B27/B6</f>
        <v>433.20884803217467</v>
      </c>
    </row>
    <row r="28" spans="1:3">
      <c r="A28" s="14" t="s">
        <v>10</v>
      </c>
      <c r="B28" s="14">
        <f>B23</f>
        <v>2555932.2033898304</v>
      </c>
      <c r="C28" s="14">
        <f>C23</f>
        <v>141996.23352165724</v>
      </c>
    </row>
    <row r="30" spans="1:3">
      <c r="A30" s="7" t="s">
        <v>29</v>
      </c>
      <c r="B30" s="14" t="s">
        <v>22</v>
      </c>
      <c r="C30" s="14" t="s">
        <v>23</v>
      </c>
    </row>
    <row r="31" spans="1:3">
      <c r="A31" s="14" t="s">
        <v>7</v>
      </c>
      <c r="B31" s="14">
        <f>C31*B8</f>
        <v>37016.949152542373</v>
      </c>
      <c r="C31" s="14">
        <f>C34</f>
        <v>661.01694915254234</v>
      </c>
    </row>
    <row r="33" spans="1:3">
      <c r="A33" s="7" t="s">
        <v>31</v>
      </c>
      <c r="B33" s="14" t="s">
        <v>22</v>
      </c>
      <c r="C33" s="14" t="s">
        <v>23</v>
      </c>
    </row>
    <row r="34" spans="1:3">
      <c r="A34" s="14" t="s">
        <v>27</v>
      </c>
      <c r="B34" s="14">
        <f>C34*B7</f>
        <v>103118.6440677966</v>
      </c>
      <c r="C34" s="14">
        <f>C44</f>
        <v>661.01694915254234</v>
      </c>
    </row>
    <row r="35" spans="1:3">
      <c r="A35" s="14" t="s">
        <v>28</v>
      </c>
      <c r="B35" s="14">
        <f>C35*B9</f>
        <v>10576.271186440677</v>
      </c>
      <c r="C35" s="14">
        <f>C34</f>
        <v>661.01694915254234</v>
      </c>
    </row>
    <row r="36" spans="1:3">
      <c r="A36" s="17" t="s">
        <v>5</v>
      </c>
      <c r="B36" s="14">
        <f>B27</f>
        <v>25559.322033898305</v>
      </c>
      <c r="C36" s="14">
        <f>C27</f>
        <v>433.20884803217467</v>
      </c>
    </row>
    <row r="37" spans="1:3">
      <c r="A37" s="14" t="s">
        <v>10</v>
      </c>
      <c r="B37" s="14">
        <f>B28</f>
        <v>2555932.2033898304</v>
      </c>
      <c r="C37" s="14">
        <f>C28</f>
        <v>141996.23352165724</v>
      </c>
    </row>
    <row r="39" spans="1:3">
      <c r="A39" s="7" t="s">
        <v>33</v>
      </c>
      <c r="B39" s="14" t="s">
        <v>22</v>
      </c>
      <c r="C39" s="14" t="s">
        <v>23</v>
      </c>
    </row>
    <row r="40" spans="1:3">
      <c r="A40" s="14" t="s">
        <v>30</v>
      </c>
      <c r="B40" s="14">
        <f>C40*B10</f>
        <v>71257.627118644072</v>
      </c>
      <c r="C40" s="14">
        <f>1.1*C44</f>
        <v>727.11864406779659</v>
      </c>
    </row>
    <row r="41" spans="1:3">
      <c r="A41" s="14" t="s">
        <v>10</v>
      </c>
      <c r="B41" s="14">
        <f>(B34/0.33)</f>
        <v>312480.73959938361</v>
      </c>
      <c r="C41" s="14">
        <f>B41/B11</f>
        <v>17360.041088854647</v>
      </c>
    </row>
    <row r="43" spans="1:3">
      <c r="A43" s="7" t="s">
        <v>35</v>
      </c>
      <c r="B43" s="14" t="s">
        <v>22</v>
      </c>
      <c r="C43" s="14" t="s">
        <v>23</v>
      </c>
    </row>
    <row r="44" spans="1:3">
      <c r="A44" s="14" t="s">
        <v>4</v>
      </c>
      <c r="B44" s="14">
        <f>C44*B4</f>
        <v>78000</v>
      </c>
      <c r="C44" s="14">
        <f>G8</f>
        <v>661.01694915254234</v>
      </c>
    </row>
    <row r="45" spans="1:3">
      <c r="A45" s="14" t="s">
        <v>34</v>
      </c>
      <c r="B45" s="14">
        <f>C45*B12</f>
        <v>89898.305084745763</v>
      </c>
      <c r="C45" s="14">
        <f>C44</f>
        <v>661.01694915254234</v>
      </c>
    </row>
    <row r="46" spans="1:3">
      <c r="A46" s="14" t="s">
        <v>10</v>
      </c>
      <c r="B46" s="14">
        <f>B41+B19</f>
        <v>2868412.9429892139</v>
      </c>
      <c r="C46" s="14">
        <f>C41</f>
        <v>17360.041088854647</v>
      </c>
    </row>
    <row r="47" spans="1:3">
      <c r="A47" s="17" t="s">
        <v>37</v>
      </c>
      <c r="B47" s="14">
        <f>C47*B10</f>
        <v>6477.9661016949158</v>
      </c>
      <c r="C47" s="14">
        <f>0.1*C44</f>
        <v>66.101694915254242</v>
      </c>
    </row>
    <row r="48" spans="1:3">
      <c r="A48" s="17" t="s">
        <v>5</v>
      </c>
      <c r="B48" s="14">
        <f>B36</f>
        <v>25559.322033898305</v>
      </c>
      <c r="C48" s="14">
        <f>C36</f>
        <v>433.20884803217467</v>
      </c>
    </row>
    <row r="49" spans="1:3">
      <c r="A49" s="17" t="s">
        <v>28</v>
      </c>
      <c r="B49" s="14">
        <f>B35</f>
        <v>10576.271186440677</v>
      </c>
      <c r="C49" s="14">
        <f>C35</f>
        <v>661.01694915254234</v>
      </c>
    </row>
    <row r="51" spans="1:3">
      <c r="A51" s="7" t="s">
        <v>36</v>
      </c>
      <c r="B51" s="14" t="s">
        <v>22</v>
      </c>
      <c r="C51" s="14" t="s">
        <v>23</v>
      </c>
    </row>
    <row r="52" spans="1:3">
      <c r="A52" s="14" t="s">
        <v>34</v>
      </c>
      <c r="B52" s="14">
        <f>C52*B12</f>
        <v>89898.305084745763</v>
      </c>
      <c r="C52" s="14">
        <f>C44</f>
        <v>661.01694915254234</v>
      </c>
    </row>
    <row r="53" spans="1:3">
      <c r="A53" s="17" t="s">
        <v>28</v>
      </c>
      <c r="B53" s="14">
        <f>B49</f>
        <v>10576.271186440677</v>
      </c>
      <c r="C53" s="14">
        <f>C49</f>
        <v>661.01694915254234</v>
      </c>
    </row>
    <row r="55" spans="1:3">
      <c r="A55" s="7" t="s">
        <v>38</v>
      </c>
      <c r="B55" s="14" t="s">
        <v>22</v>
      </c>
      <c r="C55" s="14" t="s">
        <v>23</v>
      </c>
    </row>
    <row r="56" spans="1:3">
      <c r="A56" s="14" t="s">
        <v>4</v>
      </c>
      <c r="B56" s="14">
        <f>B44</f>
        <v>78000</v>
      </c>
      <c r="C56" s="14">
        <f>C44</f>
        <v>661.01694915254234</v>
      </c>
    </row>
    <row r="57" spans="1:3">
      <c r="A57" s="14" t="s">
        <v>10</v>
      </c>
      <c r="B57" s="14">
        <f>B46</f>
        <v>2868412.9429892139</v>
      </c>
      <c r="C57" s="14">
        <f>C41</f>
        <v>17360.041088854647</v>
      </c>
    </row>
    <row r="59" spans="1:3">
      <c r="A59" s="7" t="s">
        <v>45</v>
      </c>
      <c r="B59" s="14" t="s">
        <v>22</v>
      </c>
      <c r="C59" s="14" t="s">
        <v>23</v>
      </c>
    </row>
    <row r="60" spans="1:3">
      <c r="A60" s="14" t="s">
        <v>5</v>
      </c>
      <c r="B60" s="14">
        <f>B48</f>
        <v>25559.322033898305</v>
      </c>
      <c r="C60" s="14">
        <f>C48</f>
        <v>433.20884803217467</v>
      </c>
    </row>
    <row r="61" spans="1:3">
      <c r="A61" s="14" t="s">
        <v>10</v>
      </c>
      <c r="B61" s="14">
        <f>B46</f>
        <v>2868412.9429892139</v>
      </c>
      <c r="C61" s="14">
        <f>C46</f>
        <v>17360.041088854647</v>
      </c>
    </row>
    <row r="62" spans="1:3">
      <c r="A62" s="17" t="s">
        <v>9</v>
      </c>
      <c r="B62" s="14">
        <f>B47</f>
        <v>6477.9661016949158</v>
      </c>
      <c r="C62" s="14">
        <f>C47</f>
        <v>66.101694915254242</v>
      </c>
    </row>
    <row r="63" spans="1:3">
      <c r="A63" s="20"/>
      <c r="B63" s="21"/>
      <c r="C63" s="21"/>
    </row>
    <row r="64" spans="1:3">
      <c r="A64" s="7" t="s">
        <v>46</v>
      </c>
      <c r="B64" s="14" t="s">
        <v>22</v>
      </c>
      <c r="C64" s="14" t="s">
        <v>23</v>
      </c>
    </row>
    <row r="65" spans="1:3">
      <c r="A65" s="14" t="s">
        <v>4</v>
      </c>
      <c r="B65" s="14">
        <f>B56</f>
        <v>78000</v>
      </c>
      <c r="C65" s="14">
        <f>C56</f>
        <v>661.01694915254234</v>
      </c>
    </row>
    <row r="67" spans="1:3">
      <c r="A67" s="22" t="s">
        <v>39</v>
      </c>
      <c r="B67" s="23"/>
    </row>
    <row r="68" spans="1:3">
      <c r="A68" s="23" t="s">
        <v>40</v>
      </c>
      <c r="B68" s="23">
        <f>B16+B19+B31+B40+B41</f>
        <v>3078924.8073959937</v>
      </c>
      <c r="C68" t="s">
        <v>19</v>
      </c>
    </row>
    <row r="69" spans="1:3">
      <c r="A69" s="23" t="s">
        <v>41</v>
      </c>
      <c r="B69" s="23">
        <f>B52+B53+B60+B61+B62+B65</f>
        <v>3078924.8073959933</v>
      </c>
      <c r="C69" t="s">
        <v>19</v>
      </c>
    </row>
    <row r="70" spans="1:3">
      <c r="A70" s="23" t="s">
        <v>44</v>
      </c>
      <c r="B70" s="23">
        <f>B68-B69</f>
        <v>0</v>
      </c>
    </row>
    <row r="71" spans="1:3">
      <c r="A71" s="23" t="s">
        <v>43</v>
      </c>
      <c r="B71" s="23">
        <f>B70/B68</f>
        <v>0</v>
      </c>
    </row>
    <row r="72" spans="1:3">
      <c r="A72" s="23" t="s">
        <v>42</v>
      </c>
      <c r="B72" s="23">
        <f>B71*100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2016-05-22T18:59:49Z</dcterms:created>
  <dcterms:modified xsi:type="dcterms:W3CDTF">2016-06-13T00:38:03Z</dcterms:modified>
</cp:coreProperties>
</file>